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4to. CUENTA PUBLICA 2020\"/>
    </mc:Choice>
  </mc:AlternateContent>
  <bookViews>
    <workbookView xWindow="-108" yWindow="-108" windowWidth="16608" windowHeight="8832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2">CA!$A$1:$H$53</definedName>
    <definedName name="_xlnm.Print_Area" localSheetId="3">CFG!$A$1:$H$42</definedName>
    <definedName name="_xlnm.Print_Area" localSheetId="0">COG!$A$1:$H$77</definedName>
    <definedName name="_xlnm.Print_Area" localSheetId="1">CTG!$A$1:$H$16</definedName>
  </definedNames>
  <calcPr calcId="152511"/>
</workbook>
</file>

<file path=xl/calcChain.xml><?xml version="1.0" encoding="utf-8"?>
<calcChain xmlns="http://schemas.openxmlformats.org/spreadsheetml/2006/main">
  <c r="E52" i="6" l="1"/>
  <c r="E49" i="6"/>
  <c r="E44" i="6"/>
  <c r="E32" i="6"/>
  <c r="E30" i="6"/>
  <c r="E29" i="6"/>
  <c r="E28" i="6"/>
  <c r="E27" i="6"/>
  <c r="E26" i="6"/>
  <c r="E24" i="6"/>
  <c r="E20" i="6"/>
  <c r="E18" i="6"/>
  <c r="E17" i="6"/>
  <c r="E15" i="6"/>
  <c r="E14" i="6"/>
  <c r="H40" i="5" l="1"/>
  <c r="H39" i="5"/>
  <c r="H38" i="5"/>
  <c r="H37" i="5"/>
  <c r="G36" i="5"/>
  <c r="F36" i="5"/>
  <c r="E36" i="5"/>
  <c r="H36" i="5" s="1"/>
  <c r="D36" i="5"/>
  <c r="C36" i="5"/>
  <c r="H34" i="5"/>
  <c r="H33" i="5"/>
  <c r="H32" i="5"/>
  <c r="H31" i="5"/>
  <c r="H30" i="5"/>
  <c r="H29" i="5"/>
  <c r="H28" i="5"/>
  <c r="H27" i="5"/>
  <c r="H26" i="5"/>
  <c r="G25" i="5"/>
  <c r="F25" i="5"/>
  <c r="E25" i="5"/>
  <c r="H25" i="5" s="1"/>
  <c r="D25" i="5"/>
  <c r="C25" i="5"/>
  <c r="H23" i="5"/>
  <c r="H22" i="5"/>
  <c r="H21" i="5"/>
  <c r="H20" i="5"/>
  <c r="H19" i="5"/>
  <c r="H18" i="5"/>
  <c r="H17" i="5"/>
  <c r="G16" i="5"/>
  <c r="F16" i="5"/>
  <c r="H16" i="5" s="1"/>
  <c r="E16" i="5"/>
  <c r="D16" i="5"/>
  <c r="C16" i="5"/>
  <c r="H13" i="5"/>
  <c r="H12" i="5"/>
  <c r="H11" i="5"/>
  <c r="H10" i="5"/>
  <c r="H9" i="5"/>
  <c r="H8" i="5"/>
  <c r="H7" i="5"/>
  <c r="G6" i="5"/>
  <c r="F6" i="5"/>
  <c r="E6" i="5"/>
  <c r="H6" i="5" s="1"/>
  <c r="D6" i="5"/>
  <c r="D42" i="5" s="1"/>
  <c r="C6" i="5"/>
  <c r="C42" i="5" s="1"/>
  <c r="G52" i="4"/>
  <c r="F52" i="4"/>
  <c r="E52" i="4"/>
  <c r="D52" i="4"/>
  <c r="C52" i="4"/>
  <c r="H50" i="4"/>
  <c r="H48" i="4"/>
  <c r="H46" i="4"/>
  <c r="H44" i="4"/>
  <c r="H42" i="4"/>
  <c r="H40" i="4"/>
  <c r="H38" i="4"/>
  <c r="G30" i="4"/>
  <c r="F30" i="4"/>
  <c r="E30" i="4"/>
  <c r="D30" i="4"/>
  <c r="C30" i="4"/>
  <c r="H28" i="4"/>
  <c r="H27" i="4"/>
  <c r="H26" i="4"/>
  <c r="H25" i="4"/>
  <c r="G16" i="4"/>
  <c r="F16" i="4"/>
  <c r="E16" i="4"/>
  <c r="D16" i="4"/>
  <c r="C16" i="4"/>
  <c r="H14" i="4"/>
  <c r="H13" i="4"/>
  <c r="H12" i="4"/>
  <c r="H11" i="4"/>
  <c r="H10" i="4"/>
  <c r="H9" i="4"/>
  <c r="H8" i="4"/>
  <c r="H7" i="4"/>
  <c r="G16" i="8"/>
  <c r="F16" i="8"/>
  <c r="E16" i="8"/>
  <c r="D16" i="8"/>
  <c r="C16" i="8"/>
  <c r="H14" i="8"/>
  <c r="H12" i="8"/>
  <c r="H10" i="8"/>
  <c r="H8" i="8"/>
  <c r="H6" i="8"/>
  <c r="H69" i="6"/>
  <c r="G69" i="6"/>
  <c r="F69" i="6"/>
  <c r="E69" i="6"/>
  <c r="D69" i="6"/>
  <c r="C69" i="6"/>
  <c r="H68" i="6"/>
  <c r="H67" i="6"/>
  <c r="H66" i="6"/>
  <c r="H65" i="6" s="1"/>
  <c r="G65" i="6"/>
  <c r="F65" i="6"/>
  <c r="E65" i="6"/>
  <c r="D65" i="6"/>
  <c r="C65" i="6"/>
  <c r="H64" i="6"/>
  <c r="H63" i="6"/>
  <c r="H62" i="6"/>
  <c r="H61" i="6"/>
  <c r="H60" i="6"/>
  <c r="H59" i="6"/>
  <c r="H58" i="6"/>
  <c r="G57" i="6"/>
  <c r="F57" i="6"/>
  <c r="E57" i="6"/>
  <c r="D57" i="6"/>
  <c r="C57" i="6"/>
  <c r="H56" i="6"/>
  <c r="H55" i="6"/>
  <c r="H54" i="6"/>
  <c r="G53" i="6"/>
  <c r="F53" i="6"/>
  <c r="E53" i="6"/>
  <c r="D53" i="6"/>
  <c r="C53" i="6"/>
  <c r="H52" i="6"/>
  <c r="H51" i="6"/>
  <c r="H50" i="6"/>
  <c r="H49" i="6"/>
  <c r="H48" i="6"/>
  <c r="H47" i="6"/>
  <c r="H46" i="6"/>
  <c r="H45" i="6"/>
  <c r="H44" i="6"/>
  <c r="G43" i="6"/>
  <c r="F43" i="6"/>
  <c r="E43" i="6"/>
  <c r="D43" i="6"/>
  <c r="C43" i="6"/>
  <c r="H42" i="6"/>
  <c r="H41" i="6"/>
  <c r="H40" i="6"/>
  <c r="H33" i="6" s="1"/>
  <c r="H39" i="6"/>
  <c r="H38" i="6"/>
  <c r="H37" i="6"/>
  <c r="H36" i="6"/>
  <c r="H35" i="6"/>
  <c r="H34" i="6"/>
  <c r="G33" i="6"/>
  <c r="F33" i="6"/>
  <c r="E33" i="6"/>
  <c r="D33" i="6"/>
  <c r="C33" i="6"/>
  <c r="H32" i="6"/>
  <c r="H31" i="6"/>
  <c r="H30" i="6"/>
  <c r="H29" i="6"/>
  <c r="H28" i="6"/>
  <c r="H27" i="6"/>
  <c r="H26" i="6"/>
  <c r="H25" i="6"/>
  <c r="H24" i="6"/>
  <c r="G23" i="6"/>
  <c r="F23" i="6"/>
  <c r="E23" i="6"/>
  <c r="D23" i="6"/>
  <c r="C23" i="6"/>
  <c r="H22" i="6"/>
  <c r="H21" i="6"/>
  <c r="H20" i="6"/>
  <c r="H19" i="6"/>
  <c r="H18" i="6"/>
  <c r="H17" i="6"/>
  <c r="H16" i="6"/>
  <c r="H15" i="6"/>
  <c r="H14" i="6"/>
  <c r="G13" i="6"/>
  <c r="F13" i="6"/>
  <c r="E13" i="6"/>
  <c r="D13" i="6"/>
  <c r="C13" i="6"/>
  <c r="H12" i="6"/>
  <c r="H11" i="6"/>
  <c r="H10" i="6"/>
  <c r="H9" i="6"/>
  <c r="H8" i="6"/>
  <c r="H7" i="6"/>
  <c r="H6" i="6"/>
  <c r="G5" i="6"/>
  <c r="F5" i="6"/>
  <c r="E5" i="6"/>
  <c r="D5" i="6"/>
  <c r="C5" i="6"/>
  <c r="H43" i="6" l="1"/>
  <c r="C77" i="6"/>
  <c r="H52" i="4"/>
  <c r="F42" i="5"/>
  <c r="D77" i="6"/>
  <c r="H53" i="6"/>
  <c r="H57" i="6"/>
  <c r="H16" i="4"/>
  <c r="H30" i="4"/>
  <c r="H16" i="8"/>
  <c r="E77" i="6"/>
  <c r="H23" i="6"/>
  <c r="F77" i="6"/>
  <c r="H13" i="6"/>
  <c r="G42" i="5"/>
  <c r="G77" i="6"/>
  <c r="H5" i="6"/>
  <c r="E42" i="5"/>
  <c r="H42" i="5" l="1"/>
  <c r="H77" i="6"/>
</calcChain>
</file>

<file path=xl/sharedStrings.xml><?xml version="1.0" encoding="utf-8"?>
<sst xmlns="http://schemas.openxmlformats.org/spreadsheetml/2006/main" count="200" uniqueCount="142">
  <si>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</si>
  <si>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</si>
  <si>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</si>
  <si>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</si>
  <si>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</si>
  <si>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</si>
  <si>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</si>
  <si>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</si>
  <si>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</si>
  <si>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</si>
  <si>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</si>
  <si>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</si>
  <si>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</si>
  <si>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</si>
  <si>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</si>
  <si>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</si>
  <si>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</si>
  <si>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</si>
  <si>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</si>
  <si>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</si>
  <si>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</si>
  <si>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</si>
  <si>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</si>
  <si>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</si>
  <si>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</si>
  <si>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</si>
  <si>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</si>
  <si>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</si>
  <si>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</si>
  <si>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</si>
  <si>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</si>
  <si>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</si>
  <si>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</si>
  <si>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</si>
  <si>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</si>
  <si>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</si>
  <si>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</si>
  <si>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</si>
  <si>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</si>
  <si>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</si>
  <si>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</si>
  <si>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</si>
  <si>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</si>
  <si>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</si>
  <si>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</si>
  <si>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</si>
  <si>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</si>
  <si>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</si>
  <si>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</si>
  <si>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</si>
  <si>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</si>
  <si>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</si>
  <si>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</si>
  <si>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</si>
  <si>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</si>
  <si>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</si>
  <si>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</si>
  <si>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</si>
  <si>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</si>
  <si>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</si>
  <si>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</si>
  <si>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</si>
  <si>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</si>
  <si>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</si>
  <si>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</si>
  <si>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</si>
  <si>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</si>
  <si>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</si>
  <si>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</si>
  <si>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</si>
  <si>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</si>
  <si>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</si>
  <si>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</si>
  <si>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</si>
  <si>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</si>
  <si>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</si>
  <si>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</si>
  <si>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</si>
  <si>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</si>
  <si>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</si>
  <si>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</si>
  <si>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</si>
  <si>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</si>
  <si>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</si>
  <si>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</si>
  <si>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</si>
  <si>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</si>
  <si>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</si>
  <si>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</si>
  <si>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</si>
  <si>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</si>
  <si>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</si>
  <si>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</si>
  <si>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</si>
  <si>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</si>
  <si>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</si>
  <si>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</si>
  <si>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</si>
  <si>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</si>
  <si>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</si>
  <si>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</si>
  <si>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</si>
  <si>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</si>
  <si>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</si>
  <si>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</si>
  <si>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</si>
  <si>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</si>
  <si>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</si>
  <si>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</si>
  <si>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</si>
  <si>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</si>
  <si>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</si>
  <si>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</si>
  <si>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</si>
  <si>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</si>
  <si>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</si>
  <si>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</si>
  <si>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</si>
  <si>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</si>
  <si>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</si>
  <si>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</si>
  <si>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</si>
  <si>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</si>
  <si>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</si>
  <si>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</si>
  <si>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</si>
  <si>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</si>
  <si>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</si>
  <si>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</si>
  <si>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</si>
  <si>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</si>
  <si>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</si>
  <si>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</si>
  <si>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</si>
  <si>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</si>
  <si>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</si>
  <si>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Fideicomiso Museo de la Ciudad de León
Estado Analítico del Ejercicio del Presupuesto de Egresos
Clasificación Funcional (Finalidad y Función)
Del 1 de enero al 31 de diciembre de 2020</t>
  </si>
  <si>
    <t>Fideicomiso Museo de la Ciudad de León
Estado Analítico del Ejercicio del Presupuesto de Egresos
Clasificación por Objeto del Gasto (Capítulo y Concepto)
Del 1 de enero al 31 de diciembre de 2020</t>
  </si>
  <si>
    <t>Fideicomiso Museo de la Ciudad de León
Estado Analítico del Ejercicio del Presupuesto de Egresos
Clasificación Económica (por Tipo de Gasto)
Del 1 de enero al 31 de diciembre de 2020</t>
  </si>
  <si>
    <t>Fideicomiso Museo de la Ciudad de León
Estado Analítico del Ejercicio del Presupuesto de Egresos
Clasificación Administrativa
Del 1 de enero al 31 de diciembre de 2020</t>
  </si>
  <si>
    <t>Gobierno (Federal/Estatal/Municipal) de Fideicomiso Museo de la Ciudad de León
Estado Analítico del Ejercicio del Presupuesto de Egresos
Clasificación Administrativa
Del 1 de enero al 31 de diciembre de 2020</t>
  </si>
  <si>
    <t>Sector Paraestatal del Gobierno (Federal/Estatal/Municipal) de Fideicomiso Museo de la Ciudad de León
Estado Analítico del Ejercicio del Presupuesto de Egresos
Clasificación Administrativa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</si>
</sst>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6" fillId="0" borderId="13" xfId="0" applyNumberFormat="1" applyFont="1" applyFill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workbookViewId="0">
      <selection activeCell="H77" sqref="H77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54" t="s">
        <v>137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62</v>
      </c>
      <c r="B2" s="60"/>
      <c r="C2" s="54" t="s">
        <v>68</v>
      </c>
      <c r="D2" s="55"/>
      <c r="E2" s="55"/>
      <c r="F2" s="55"/>
      <c r="G2" s="56"/>
      <c r="H2" s="57" t="s">
        <v>67</v>
      </c>
    </row>
    <row r="3" spans="1:8" ht="24.9" customHeight="1" x14ac:dyDescent="0.2">
      <c r="A3" s="61"/>
      <c r="B3" s="62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50" t="s">
        <v>69</v>
      </c>
      <c r="B5" s="7"/>
      <c r="C5" s="51">
        <f t="shared" ref="C5:H5" si="0">+C6+C7+C8+C9+C10+C11+C12</f>
        <v>2176643</v>
      </c>
      <c r="D5" s="51">
        <f t="shared" si="0"/>
        <v>0</v>
      </c>
      <c r="E5" s="51">
        <f t="shared" si="0"/>
        <v>2176643</v>
      </c>
      <c r="F5" s="51">
        <f t="shared" si="0"/>
        <v>2052942.79</v>
      </c>
      <c r="G5" s="51">
        <f t="shared" si="0"/>
        <v>2052942.79</v>
      </c>
      <c r="H5" s="51">
        <f t="shared" si="0"/>
        <v>123700.20999999993</v>
      </c>
    </row>
    <row r="6" spans="1:8" x14ac:dyDescent="0.2">
      <c r="A6" s="5"/>
      <c r="B6" s="11" t="s">
        <v>78</v>
      </c>
      <c r="C6" s="15">
        <v>1398110</v>
      </c>
      <c r="D6" s="15">
        <v>0</v>
      </c>
      <c r="E6" s="15">
        <v>1398110</v>
      </c>
      <c r="F6" s="15">
        <v>1397900.56</v>
      </c>
      <c r="G6" s="15">
        <v>1397900.56</v>
      </c>
      <c r="H6" s="15">
        <f>+E6-F6</f>
        <v>209.43999999994412</v>
      </c>
    </row>
    <row r="7" spans="1:8" x14ac:dyDescent="0.2">
      <c r="A7" s="5"/>
      <c r="B7" s="11" t="s">
        <v>79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f t="shared" ref="H7:H68" si="1">+E7-F7</f>
        <v>0</v>
      </c>
    </row>
    <row r="8" spans="1:8" x14ac:dyDescent="0.2">
      <c r="A8" s="5"/>
      <c r="B8" s="11" t="s">
        <v>80</v>
      </c>
      <c r="C8" s="15">
        <v>205641</v>
      </c>
      <c r="D8" s="15">
        <v>0</v>
      </c>
      <c r="E8" s="15">
        <v>205641</v>
      </c>
      <c r="F8" s="15">
        <v>189191.82</v>
      </c>
      <c r="G8" s="15">
        <v>189191.82</v>
      </c>
      <c r="H8" s="15">
        <f t="shared" si="1"/>
        <v>16449.179999999993</v>
      </c>
    </row>
    <row r="9" spans="1:8" x14ac:dyDescent="0.2">
      <c r="A9" s="5"/>
      <c r="B9" s="11" t="s">
        <v>35</v>
      </c>
      <c r="C9" s="15">
        <v>405687</v>
      </c>
      <c r="D9" s="15">
        <v>0</v>
      </c>
      <c r="E9" s="15">
        <v>405687</v>
      </c>
      <c r="F9" s="15">
        <v>301232.89</v>
      </c>
      <c r="G9" s="15">
        <v>301232.89</v>
      </c>
      <c r="H9" s="15">
        <f t="shared" si="1"/>
        <v>104454.10999999999</v>
      </c>
    </row>
    <row r="10" spans="1:8" x14ac:dyDescent="0.2">
      <c r="A10" s="5"/>
      <c r="B10" s="11" t="s">
        <v>81</v>
      </c>
      <c r="C10" s="15">
        <v>167205</v>
      </c>
      <c r="D10" s="15">
        <v>0</v>
      </c>
      <c r="E10" s="15">
        <v>167205</v>
      </c>
      <c r="F10" s="15">
        <v>164617.51999999999</v>
      </c>
      <c r="G10" s="15">
        <v>164617.51999999999</v>
      </c>
      <c r="H10" s="15">
        <f t="shared" si="1"/>
        <v>2587.4800000000105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5"/>
      <c r="B12" s="11" t="s">
        <v>82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50" t="s">
        <v>70</v>
      </c>
      <c r="B13" s="7"/>
      <c r="C13" s="52">
        <f t="shared" ref="C13:H13" si="2">+C14+C15+C16+C17+C18+C19+C20+C21+C22</f>
        <v>192503</v>
      </c>
      <c r="D13" s="52">
        <f t="shared" si="2"/>
        <v>-113092.04</v>
      </c>
      <c r="E13" s="52">
        <f t="shared" si="2"/>
        <v>79410.960000000006</v>
      </c>
      <c r="F13" s="52">
        <f t="shared" si="2"/>
        <v>68289.02</v>
      </c>
      <c r="G13" s="52">
        <f t="shared" si="2"/>
        <v>68289.02</v>
      </c>
      <c r="H13" s="52">
        <f t="shared" si="2"/>
        <v>11121.939999999999</v>
      </c>
    </row>
    <row r="14" spans="1:8" x14ac:dyDescent="0.2">
      <c r="A14" s="5"/>
      <c r="B14" s="11" t="s">
        <v>83</v>
      </c>
      <c r="C14" s="15">
        <v>151285</v>
      </c>
      <c r="D14" s="15">
        <v>-93953.04</v>
      </c>
      <c r="E14" s="15">
        <f>+C14+D14</f>
        <v>57331.960000000006</v>
      </c>
      <c r="F14" s="15">
        <v>46306.960000000006</v>
      </c>
      <c r="G14" s="15">
        <v>46306.960000000006</v>
      </c>
      <c r="H14" s="15">
        <f t="shared" si="1"/>
        <v>11025</v>
      </c>
    </row>
    <row r="15" spans="1:8" x14ac:dyDescent="0.2">
      <c r="A15" s="5"/>
      <c r="B15" s="11" t="s">
        <v>84</v>
      </c>
      <c r="C15" s="15">
        <v>3000</v>
      </c>
      <c r="D15" s="15">
        <v>-2685</v>
      </c>
      <c r="E15" s="15">
        <f>+C15+D15</f>
        <v>315</v>
      </c>
      <c r="F15" s="15">
        <v>315</v>
      </c>
      <c r="G15" s="15">
        <v>315</v>
      </c>
      <c r="H15" s="15">
        <f t="shared" si="1"/>
        <v>0</v>
      </c>
    </row>
    <row r="16" spans="1:8" x14ac:dyDescent="0.2">
      <c r="A16" s="5"/>
      <c r="B16" s="11" t="s">
        <v>85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5"/>
      <c r="B17" s="11" t="s">
        <v>86</v>
      </c>
      <c r="C17" s="15">
        <v>22000</v>
      </c>
      <c r="D17" s="15">
        <v>-16000</v>
      </c>
      <c r="E17" s="15">
        <f>+C17+D17</f>
        <v>6000</v>
      </c>
      <c r="F17" s="15">
        <v>5903.06</v>
      </c>
      <c r="G17" s="15">
        <v>5903.06</v>
      </c>
      <c r="H17" s="15">
        <f t="shared" si="1"/>
        <v>96.9399999999996</v>
      </c>
    </row>
    <row r="18" spans="1:8" x14ac:dyDescent="0.2">
      <c r="A18" s="5"/>
      <c r="B18" s="11" t="s">
        <v>87</v>
      </c>
      <c r="C18" s="15">
        <v>12218</v>
      </c>
      <c r="D18" s="15">
        <v>-12218</v>
      </c>
      <c r="E18" s="15">
        <f>+C18+D18</f>
        <v>0</v>
      </c>
      <c r="F18" s="15">
        <v>0</v>
      </c>
      <c r="G18" s="15">
        <v>0</v>
      </c>
      <c r="H18" s="15">
        <f t="shared" si="1"/>
        <v>0</v>
      </c>
    </row>
    <row r="19" spans="1:8" x14ac:dyDescent="0.2">
      <c r="A19" s="5"/>
      <c r="B19" s="11" t="s">
        <v>88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si="1"/>
        <v>0</v>
      </c>
    </row>
    <row r="20" spans="1:8" x14ac:dyDescent="0.2">
      <c r="A20" s="5"/>
      <c r="B20" s="11" t="s">
        <v>89</v>
      </c>
      <c r="C20" s="15">
        <v>4000</v>
      </c>
      <c r="D20" s="15">
        <v>11764</v>
      </c>
      <c r="E20" s="15">
        <f>+C20+D20</f>
        <v>15764</v>
      </c>
      <c r="F20" s="15">
        <v>15764</v>
      </c>
      <c r="G20" s="15">
        <v>15764</v>
      </c>
      <c r="H20" s="15">
        <f t="shared" si="1"/>
        <v>0</v>
      </c>
    </row>
    <row r="21" spans="1:8" x14ac:dyDescent="0.2">
      <c r="A21" s="5"/>
      <c r="B21" s="11" t="s">
        <v>90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5"/>
      <c r="B22" s="11" t="s">
        <v>91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f t="shared" si="1"/>
        <v>0</v>
      </c>
    </row>
    <row r="23" spans="1:8" x14ac:dyDescent="0.2">
      <c r="A23" s="50" t="s">
        <v>71</v>
      </c>
      <c r="B23" s="7"/>
      <c r="C23" s="52">
        <f t="shared" ref="C23:H23" si="3">+C24+C25+C26+C27+C28+C29+C30+C31+C32</f>
        <v>845029</v>
      </c>
      <c r="D23" s="52">
        <f t="shared" si="3"/>
        <v>157092.04</v>
      </c>
      <c r="E23" s="52">
        <f t="shared" si="3"/>
        <v>1002121.0399999999</v>
      </c>
      <c r="F23" s="52">
        <f t="shared" si="3"/>
        <v>923241.22</v>
      </c>
      <c r="G23" s="52">
        <f t="shared" si="3"/>
        <v>923241.22</v>
      </c>
      <c r="H23" s="52">
        <f t="shared" si="3"/>
        <v>78879.819999999978</v>
      </c>
    </row>
    <row r="24" spans="1:8" x14ac:dyDescent="0.2">
      <c r="A24" s="5"/>
      <c r="B24" s="11" t="s">
        <v>92</v>
      </c>
      <c r="C24" s="15">
        <v>163588</v>
      </c>
      <c r="D24" s="15">
        <v>-63910.09</v>
      </c>
      <c r="E24" s="15">
        <f>+C24+D24</f>
        <v>99677.91</v>
      </c>
      <c r="F24" s="15">
        <v>99677.909999999989</v>
      </c>
      <c r="G24" s="15">
        <v>99677.909999999989</v>
      </c>
      <c r="H24" s="15">
        <f t="shared" si="1"/>
        <v>0</v>
      </c>
    </row>
    <row r="25" spans="1:8" x14ac:dyDescent="0.2">
      <c r="A25" s="5"/>
      <c r="B25" s="11" t="s">
        <v>93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f t="shared" si="1"/>
        <v>0</v>
      </c>
    </row>
    <row r="26" spans="1:8" x14ac:dyDescent="0.2">
      <c r="A26" s="5"/>
      <c r="B26" s="11" t="s">
        <v>94</v>
      </c>
      <c r="C26" s="15">
        <v>199964</v>
      </c>
      <c r="D26" s="15">
        <v>-45569.43</v>
      </c>
      <c r="E26" s="15">
        <f>+C26+D26</f>
        <v>154394.57</v>
      </c>
      <c r="F26" s="15">
        <v>154394.57000000004</v>
      </c>
      <c r="G26" s="15">
        <v>154394.57000000004</v>
      </c>
      <c r="H26" s="15">
        <f t="shared" si="1"/>
        <v>0</v>
      </c>
    </row>
    <row r="27" spans="1:8" x14ac:dyDescent="0.2">
      <c r="A27" s="5"/>
      <c r="B27" s="11" t="s">
        <v>95</v>
      </c>
      <c r="C27" s="15">
        <v>135594</v>
      </c>
      <c r="D27" s="15">
        <v>-26188</v>
      </c>
      <c r="E27" s="15">
        <f>+C27+D27</f>
        <v>109406</v>
      </c>
      <c r="F27" s="15">
        <v>33061.9</v>
      </c>
      <c r="G27" s="15">
        <v>33061.9</v>
      </c>
      <c r="H27" s="15">
        <f t="shared" si="1"/>
        <v>76344.100000000006</v>
      </c>
    </row>
    <row r="28" spans="1:8" x14ac:dyDescent="0.2">
      <c r="A28" s="5"/>
      <c r="B28" s="11" t="s">
        <v>96</v>
      </c>
      <c r="C28" s="15">
        <v>230492</v>
      </c>
      <c r="D28" s="15">
        <v>362719.63</v>
      </c>
      <c r="E28" s="15">
        <f>+C28+D28</f>
        <v>593211.63</v>
      </c>
      <c r="F28" s="15">
        <v>591191.91</v>
      </c>
      <c r="G28" s="15">
        <v>591191.91</v>
      </c>
      <c r="H28" s="15">
        <f t="shared" si="1"/>
        <v>2019.7199999999721</v>
      </c>
    </row>
    <row r="29" spans="1:8" x14ac:dyDescent="0.2">
      <c r="A29" s="5"/>
      <c r="B29" s="11" t="s">
        <v>97</v>
      </c>
      <c r="C29" s="15">
        <v>45000</v>
      </c>
      <c r="D29" s="15">
        <v>-44174.03</v>
      </c>
      <c r="E29" s="15">
        <f>+C29+D29</f>
        <v>825.97000000000116</v>
      </c>
      <c r="F29" s="15">
        <v>825.97</v>
      </c>
      <c r="G29" s="15">
        <v>825.97</v>
      </c>
      <c r="H29" s="15">
        <f t="shared" si="1"/>
        <v>1.1368683772161603E-12</v>
      </c>
    </row>
    <row r="30" spans="1:8" x14ac:dyDescent="0.2">
      <c r="A30" s="5"/>
      <c r="B30" s="11" t="s">
        <v>98</v>
      </c>
      <c r="C30" s="15">
        <v>12072</v>
      </c>
      <c r="D30" s="15">
        <v>-11161</v>
      </c>
      <c r="E30" s="15">
        <f>+C30+D30</f>
        <v>911</v>
      </c>
      <c r="F30" s="15">
        <v>911</v>
      </c>
      <c r="G30" s="15">
        <v>911</v>
      </c>
      <c r="H30" s="15">
        <f t="shared" si="1"/>
        <v>0</v>
      </c>
    </row>
    <row r="31" spans="1:8" x14ac:dyDescent="0.2">
      <c r="A31" s="5"/>
      <c r="B31" s="11" t="s">
        <v>99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f t="shared" si="1"/>
        <v>0</v>
      </c>
    </row>
    <row r="32" spans="1:8" x14ac:dyDescent="0.2">
      <c r="A32" s="5"/>
      <c r="B32" s="11" t="s">
        <v>19</v>
      </c>
      <c r="C32" s="15">
        <v>58319</v>
      </c>
      <c r="D32" s="15">
        <v>-14625.04</v>
      </c>
      <c r="E32" s="15">
        <f>+C32+D32</f>
        <v>43693.96</v>
      </c>
      <c r="F32" s="15">
        <v>43177.96</v>
      </c>
      <c r="G32" s="15">
        <v>43177.96</v>
      </c>
      <c r="H32" s="15">
        <f t="shared" si="1"/>
        <v>516</v>
      </c>
    </row>
    <row r="33" spans="1:8" x14ac:dyDescent="0.2">
      <c r="A33" s="50" t="s">
        <v>72</v>
      </c>
      <c r="B33" s="7"/>
      <c r="C33" s="52">
        <f t="shared" ref="C33:H33" si="4">+C34+C35+C36+C37+C38+C39+C40+C41+C42</f>
        <v>0</v>
      </c>
      <c r="D33" s="52">
        <f t="shared" si="4"/>
        <v>0</v>
      </c>
      <c r="E33" s="52">
        <f t="shared" si="4"/>
        <v>0</v>
      </c>
      <c r="F33" s="52">
        <f t="shared" si="4"/>
        <v>0</v>
      </c>
      <c r="G33" s="52">
        <f t="shared" si="4"/>
        <v>0</v>
      </c>
      <c r="H33" s="52">
        <f t="shared" si="4"/>
        <v>0</v>
      </c>
    </row>
    <row r="34" spans="1:8" x14ac:dyDescent="0.2">
      <c r="A34" s="5"/>
      <c r="B34" s="11" t="s">
        <v>100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5"/>
      <c r="B35" s="11" t="s">
        <v>101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5"/>
      <c r="B36" s="11" t="s">
        <v>102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5"/>
      <c r="B37" s="11" t="s">
        <v>103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f t="shared" si="1"/>
        <v>0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5"/>
      <c r="B39" s="11" t="s">
        <v>104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5"/>
      <c r="B40" s="11" t="s">
        <v>105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5"/>
      <c r="B42" s="11" t="s">
        <v>106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50" t="s">
        <v>73</v>
      </c>
      <c r="B43" s="7"/>
      <c r="C43" s="52">
        <f t="shared" ref="C43:H43" si="5">+C44+C45+C46+C47+C48+C49+C50+C51+C52</f>
        <v>189000</v>
      </c>
      <c r="D43" s="52">
        <f t="shared" si="5"/>
        <v>-44000</v>
      </c>
      <c r="E43" s="52">
        <f t="shared" si="5"/>
        <v>145000</v>
      </c>
      <c r="F43" s="52">
        <f t="shared" si="5"/>
        <v>100798.11</v>
      </c>
      <c r="G43" s="52">
        <f t="shared" si="5"/>
        <v>100798.11</v>
      </c>
      <c r="H43" s="52">
        <f t="shared" si="5"/>
        <v>44201.89</v>
      </c>
    </row>
    <row r="44" spans="1:8" x14ac:dyDescent="0.2">
      <c r="A44" s="5"/>
      <c r="B44" s="11" t="s">
        <v>107</v>
      </c>
      <c r="C44" s="15">
        <v>114000</v>
      </c>
      <c r="D44" s="15">
        <v>-84000</v>
      </c>
      <c r="E44" s="15">
        <f>+C44+D44</f>
        <v>30000</v>
      </c>
      <c r="F44" s="15">
        <v>30000</v>
      </c>
      <c r="G44" s="15">
        <v>30000</v>
      </c>
      <c r="H44" s="15">
        <f t="shared" si="1"/>
        <v>0</v>
      </c>
    </row>
    <row r="45" spans="1:8" x14ac:dyDescent="0.2">
      <c r="A45" s="5"/>
      <c r="B45" s="11" t="s">
        <v>108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5"/>
      <c r="B46" s="11" t="s">
        <v>109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5"/>
      <c r="B47" s="11" t="s">
        <v>110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5"/>
      <c r="B48" s="11" t="s">
        <v>111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5"/>
      <c r="B49" s="11" t="s">
        <v>112</v>
      </c>
      <c r="C49" s="15">
        <v>10000</v>
      </c>
      <c r="D49" s="15">
        <v>-10000</v>
      </c>
      <c r="E49" s="15">
        <f>+C49+D49</f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5"/>
      <c r="B50" s="11" t="s">
        <v>113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5"/>
      <c r="B51" s="11" t="s">
        <v>114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5"/>
      <c r="B52" s="11" t="s">
        <v>115</v>
      </c>
      <c r="C52" s="15">
        <v>65000</v>
      </c>
      <c r="D52" s="15">
        <v>50000</v>
      </c>
      <c r="E52" s="15">
        <f>+C52+D52</f>
        <v>115000</v>
      </c>
      <c r="F52" s="15">
        <v>70798.11</v>
      </c>
      <c r="G52" s="15">
        <v>70798.11</v>
      </c>
      <c r="H52" s="15">
        <f t="shared" si="1"/>
        <v>44201.89</v>
      </c>
    </row>
    <row r="53" spans="1:8" x14ac:dyDescent="0.2">
      <c r="A53" s="50" t="s">
        <v>74</v>
      </c>
      <c r="B53" s="7"/>
      <c r="C53" s="52">
        <f t="shared" ref="C53:H53" si="6">+C54+C55+C56</f>
        <v>0</v>
      </c>
      <c r="D53" s="52">
        <f t="shared" si="6"/>
        <v>0</v>
      </c>
      <c r="E53" s="52">
        <f t="shared" si="6"/>
        <v>0</v>
      </c>
      <c r="F53" s="52">
        <f t="shared" si="6"/>
        <v>0</v>
      </c>
      <c r="G53" s="52">
        <f t="shared" si="6"/>
        <v>0</v>
      </c>
      <c r="H53" s="52">
        <f t="shared" si="6"/>
        <v>0</v>
      </c>
    </row>
    <row r="54" spans="1:8" x14ac:dyDescent="0.2">
      <c r="A54" s="5"/>
      <c r="B54" s="11" t="s">
        <v>116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5"/>
      <c r="B55" s="11" t="s">
        <v>117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5"/>
      <c r="B56" s="11" t="s">
        <v>118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50" t="s">
        <v>75</v>
      </c>
      <c r="B57" s="7"/>
      <c r="C57" s="52">
        <f t="shared" ref="C57:H57" si="7">+C58+C59+C60+C61+C62+C63+C64</f>
        <v>0</v>
      </c>
      <c r="D57" s="52">
        <f t="shared" si="7"/>
        <v>0</v>
      </c>
      <c r="E57" s="52">
        <f t="shared" si="7"/>
        <v>0</v>
      </c>
      <c r="F57" s="52">
        <f t="shared" si="7"/>
        <v>0</v>
      </c>
      <c r="G57" s="52">
        <f t="shared" si="7"/>
        <v>0</v>
      </c>
      <c r="H57" s="52">
        <f t="shared" si="7"/>
        <v>0</v>
      </c>
    </row>
    <row r="58" spans="1:8" x14ac:dyDescent="0.2">
      <c r="A58" s="5"/>
      <c r="B58" s="11" t="s">
        <v>119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5"/>
      <c r="B59" s="11" t="s">
        <v>120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5"/>
      <c r="B60" s="11" t="s">
        <v>121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5"/>
      <c r="B61" s="11" t="s">
        <v>122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5"/>
      <c r="B62" s="11" t="s">
        <v>123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5"/>
      <c r="B63" s="11" t="s">
        <v>124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5"/>
      <c r="B64" s="11" t="s">
        <v>125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50" t="s">
        <v>76</v>
      </c>
      <c r="B65" s="7"/>
      <c r="C65" s="52">
        <f t="shared" ref="C65:H65" si="8">+C66+C67+C68</f>
        <v>0</v>
      </c>
      <c r="D65" s="52">
        <f t="shared" si="8"/>
        <v>0</v>
      </c>
      <c r="E65" s="52">
        <f t="shared" si="8"/>
        <v>0</v>
      </c>
      <c r="F65" s="52">
        <f t="shared" si="8"/>
        <v>0</v>
      </c>
      <c r="G65" s="52">
        <f t="shared" si="8"/>
        <v>0</v>
      </c>
      <c r="H65" s="52">
        <f t="shared" si="8"/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50" t="s">
        <v>77</v>
      </c>
      <c r="B69" s="7"/>
      <c r="C69" s="52">
        <f t="shared" ref="C69:H69" si="9">+C70+C71+C72+C73+C74+C75+C76</f>
        <v>0</v>
      </c>
      <c r="D69" s="52">
        <f t="shared" si="9"/>
        <v>0</v>
      </c>
      <c r="E69" s="52">
        <f t="shared" si="9"/>
        <v>0</v>
      </c>
      <c r="F69" s="52">
        <f t="shared" si="9"/>
        <v>0</v>
      </c>
      <c r="G69" s="52">
        <f t="shared" si="9"/>
        <v>0</v>
      </c>
      <c r="H69" s="52">
        <f t="shared" si="9"/>
        <v>0</v>
      </c>
    </row>
    <row r="70" spans="1:8" x14ac:dyDescent="0.2">
      <c r="A70" s="5"/>
      <c r="B70" s="11" t="s">
        <v>126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">
      <c r="A71" s="5"/>
      <c r="B71" s="11" t="s">
        <v>127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">
      <c r="A72" s="5"/>
      <c r="B72" s="11" t="s">
        <v>128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5"/>
      <c r="B73" s="11" t="s">
        <v>129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5"/>
      <c r="B74" s="11" t="s">
        <v>130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5"/>
      <c r="B75" s="11" t="s">
        <v>131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6"/>
      <c r="B76" s="12" t="s">
        <v>132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5">
        <v>0</v>
      </c>
    </row>
    <row r="77" spans="1:8" x14ac:dyDescent="0.2">
      <c r="A77" s="8"/>
      <c r="B77" s="13" t="s">
        <v>61</v>
      </c>
      <c r="C77" s="17">
        <f t="shared" ref="C77:H77" si="10">+C5+C13+C23+C33+C43+C53+C57+C65+C69</f>
        <v>3403175</v>
      </c>
      <c r="D77" s="17">
        <f t="shared" si="10"/>
        <v>1.4551915228366852E-11</v>
      </c>
      <c r="E77" s="17">
        <f t="shared" si="10"/>
        <v>3403175</v>
      </c>
      <c r="F77" s="17">
        <f t="shared" si="10"/>
        <v>3145271.14</v>
      </c>
      <c r="G77" s="17">
        <f t="shared" si="10"/>
        <v>3145271.14</v>
      </c>
      <c r="H77" s="25">
        <f t="shared" si="10"/>
        <v>257903.85999999993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" right="0" top="0" bottom="0" header="0" footer="0"/>
  <pageSetup paperSize="5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activeCell="H16" sqref="H16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54" t="s">
        <v>138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62</v>
      </c>
      <c r="B2" s="60"/>
      <c r="C2" s="54" t="s">
        <v>68</v>
      </c>
      <c r="D2" s="55"/>
      <c r="E2" s="55"/>
      <c r="F2" s="55"/>
      <c r="G2" s="56"/>
      <c r="H2" s="57" t="s">
        <v>67</v>
      </c>
    </row>
    <row r="3" spans="1:8" ht="24.9" customHeight="1" x14ac:dyDescent="0.2">
      <c r="A3" s="61"/>
      <c r="B3" s="62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3">
        <v>3214175</v>
      </c>
      <c r="D6" s="22">
        <v>0</v>
      </c>
      <c r="E6" s="53">
        <v>3214175</v>
      </c>
      <c r="F6" s="22">
        <v>3044473.0300000003</v>
      </c>
      <c r="G6" s="22">
        <v>3044473.0300000003</v>
      </c>
      <c r="H6" s="53">
        <f>+E6-F6</f>
        <v>169701.96999999974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53">
        <v>189000</v>
      </c>
      <c r="D8" s="22">
        <v>0</v>
      </c>
      <c r="E8" s="53">
        <v>189000</v>
      </c>
      <c r="F8" s="22">
        <v>100798.11</v>
      </c>
      <c r="G8" s="22">
        <v>100798.11</v>
      </c>
      <c r="H8" s="53">
        <f>+E8-F8</f>
        <v>88201.89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53">
        <f>+E10-F10</f>
        <v>0</v>
      </c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53">
        <f>+E12-F12</f>
        <v>0</v>
      </c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53">
        <f>+E14-F14</f>
        <v>0</v>
      </c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61</v>
      </c>
      <c r="C16" s="17">
        <f t="shared" ref="C16:H16" si="0">+C6+C8+C10+C12+C14</f>
        <v>3403175</v>
      </c>
      <c r="D16" s="17">
        <f t="shared" si="0"/>
        <v>0</v>
      </c>
      <c r="E16" s="17">
        <f t="shared" si="0"/>
        <v>3403175</v>
      </c>
      <c r="F16" s="17">
        <f t="shared" si="0"/>
        <v>3145271.14</v>
      </c>
      <c r="G16" s="17">
        <f t="shared" si="0"/>
        <v>3145271.14</v>
      </c>
      <c r="H16" s="17">
        <f t="shared" si="0"/>
        <v>257903.85999999975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" right="0" top="0" bottom="0.74803149606299213" header="0" footer="0"/>
  <pageSetup paperSize="5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workbookViewId="0">
      <selection activeCell="F38" sqref="F38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45" customHeight="1" x14ac:dyDescent="0.2">
      <c r="A1" s="54" t="s">
        <v>139</v>
      </c>
      <c r="B1" s="55"/>
      <c r="C1" s="55"/>
      <c r="D1" s="55"/>
      <c r="E1" s="55"/>
      <c r="F1" s="55"/>
      <c r="G1" s="55"/>
      <c r="H1" s="56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9" t="s">
        <v>62</v>
      </c>
      <c r="B3" s="60"/>
      <c r="C3" s="54" t="s">
        <v>68</v>
      </c>
      <c r="D3" s="55"/>
      <c r="E3" s="55"/>
      <c r="F3" s="55"/>
      <c r="G3" s="56"/>
      <c r="H3" s="57" t="s">
        <v>67</v>
      </c>
    </row>
    <row r="4" spans="1:8" ht="24.9" customHeight="1" x14ac:dyDescent="0.2">
      <c r="A4" s="61"/>
      <c r="B4" s="62"/>
      <c r="C4" s="9" t="s">
        <v>63</v>
      </c>
      <c r="D4" s="9" t="s">
        <v>133</v>
      </c>
      <c r="E4" s="9" t="s">
        <v>64</v>
      </c>
      <c r="F4" s="9" t="s">
        <v>65</v>
      </c>
      <c r="G4" s="9" t="s">
        <v>66</v>
      </c>
      <c r="H4" s="58"/>
    </row>
    <row r="5" spans="1:8" x14ac:dyDescent="0.2">
      <c r="A5" s="63"/>
      <c r="B5" s="64"/>
      <c r="C5" s="10">
        <v>1</v>
      </c>
      <c r="D5" s="10">
        <v>2</v>
      </c>
      <c r="E5" s="10" t="s">
        <v>134</v>
      </c>
      <c r="F5" s="10">
        <v>4</v>
      </c>
      <c r="G5" s="10">
        <v>5</v>
      </c>
      <c r="H5" s="10" t="s">
        <v>135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53</v>
      </c>
      <c r="B7" s="24"/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f>+E7-F7</f>
        <v>0</v>
      </c>
    </row>
    <row r="8" spans="1:8" x14ac:dyDescent="0.2">
      <c r="A8" s="4" t="s">
        <v>54</v>
      </c>
      <c r="B8" s="24"/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f t="shared" ref="H8:H14" si="0">+E8-F8</f>
        <v>0</v>
      </c>
    </row>
    <row r="9" spans="1:8" x14ac:dyDescent="0.2">
      <c r="A9" s="4" t="s">
        <v>55</v>
      </c>
      <c r="B9" s="24"/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f t="shared" si="0"/>
        <v>0</v>
      </c>
    </row>
    <row r="10" spans="1:8" x14ac:dyDescent="0.2">
      <c r="A10" s="4" t="s">
        <v>56</v>
      </c>
      <c r="B10" s="24"/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f t="shared" si="0"/>
        <v>0</v>
      </c>
    </row>
    <row r="11" spans="1:8" x14ac:dyDescent="0.2">
      <c r="A11" s="4" t="s">
        <v>57</v>
      </c>
      <c r="B11" s="24"/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f t="shared" si="0"/>
        <v>0</v>
      </c>
    </row>
    <row r="12" spans="1:8" x14ac:dyDescent="0.2">
      <c r="A12" s="4" t="s">
        <v>58</v>
      </c>
      <c r="B12" s="24"/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f t="shared" si="0"/>
        <v>0</v>
      </c>
    </row>
    <row r="13" spans="1:8" x14ac:dyDescent="0.2">
      <c r="A13" s="4" t="s">
        <v>59</v>
      </c>
      <c r="B13" s="24"/>
      <c r="C13" s="15">
        <v>3403175</v>
      </c>
      <c r="D13" s="15">
        <v>0</v>
      </c>
      <c r="E13" s="15">
        <v>3403175</v>
      </c>
      <c r="F13" s="15">
        <v>3145271.14</v>
      </c>
      <c r="G13" s="15">
        <v>3145271.14</v>
      </c>
      <c r="H13" s="15">
        <f>+E13-F13</f>
        <v>257903.85999999987</v>
      </c>
    </row>
    <row r="14" spans="1:8" x14ac:dyDescent="0.2">
      <c r="A14" s="4" t="s">
        <v>60</v>
      </c>
      <c r="B14" s="2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 t="shared" si="0"/>
        <v>0</v>
      </c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61</v>
      </c>
      <c r="C16" s="25">
        <f t="shared" ref="C16:H16" si="1">+C7+C8+C9+C10+C11+C12+C13+C14</f>
        <v>3403175</v>
      </c>
      <c r="D16" s="25">
        <f t="shared" si="1"/>
        <v>0</v>
      </c>
      <c r="E16" s="25">
        <f t="shared" si="1"/>
        <v>3403175</v>
      </c>
      <c r="F16" s="25">
        <f t="shared" si="1"/>
        <v>3145271.14</v>
      </c>
      <c r="G16" s="25">
        <f t="shared" si="1"/>
        <v>3145271.14</v>
      </c>
      <c r="H16" s="25">
        <f t="shared" si="1"/>
        <v>257903.85999999987</v>
      </c>
    </row>
    <row r="19" spans="1:8" ht="45" customHeight="1" x14ac:dyDescent="0.2">
      <c r="A19" s="54" t="s">
        <v>140</v>
      </c>
      <c r="B19" s="55"/>
      <c r="C19" s="55"/>
      <c r="D19" s="55"/>
      <c r="E19" s="55"/>
      <c r="F19" s="55"/>
      <c r="G19" s="55"/>
      <c r="H19" s="56"/>
    </row>
    <row r="21" spans="1:8" x14ac:dyDescent="0.2">
      <c r="A21" s="59" t="s">
        <v>62</v>
      </c>
      <c r="B21" s="60"/>
      <c r="C21" s="54" t="s">
        <v>68</v>
      </c>
      <c r="D21" s="55"/>
      <c r="E21" s="55"/>
      <c r="F21" s="55"/>
      <c r="G21" s="56"/>
      <c r="H21" s="57" t="s">
        <v>67</v>
      </c>
    </row>
    <row r="22" spans="1:8" ht="20.399999999999999" x14ac:dyDescent="0.2">
      <c r="A22" s="61"/>
      <c r="B22" s="62"/>
      <c r="C22" s="9" t="s">
        <v>63</v>
      </c>
      <c r="D22" s="9" t="s">
        <v>133</v>
      </c>
      <c r="E22" s="9" t="s">
        <v>64</v>
      </c>
      <c r="F22" s="9" t="s">
        <v>65</v>
      </c>
      <c r="G22" s="9" t="s">
        <v>66</v>
      </c>
      <c r="H22" s="58"/>
    </row>
    <row r="23" spans="1:8" x14ac:dyDescent="0.2">
      <c r="A23" s="63"/>
      <c r="B23" s="64"/>
      <c r="C23" s="10">
        <v>1</v>
      </c>
      <c r="D23" s="10">
        <v>2</v>
      </c>
      <c r="E23" s="10" t="s">
        <v>134</v>
      </c>
      <c r="F23" s="10">
        <v>4</v>
      </c>
      <c r="G23" s="10">
        <v>5</v>
      </c>
      <c r="H23" s="10" t="s">
        <v>135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f>+E25-F25</f>
        <v>0</v>
      </c>
    </row>
    <row r="26" spans="1:8" x14ac:dyDescent="0.2">
      <c r="A26" s="4" t="s">
        <v>9</v>
      </c>
      <c r="B26" s="2"/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f>+E26-F26</f>
        <v>0</v>
      </c>
    </row>
    <row r="27" spans="1:8" x14ac:dyDescent="0.2">
      <c r="A27" s="4" t="s">
        <v>10</v>
      </c>
      <c r="B27" s="2"/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f>+E27-F27</f>
        <v>0</v>
      </c>
    </row>
    <row r="28" spans="1:8" x14ac:dyDescent="0.2">
      <c r="A28" s="4" t="s">
        <v>11</v>
      </c>
      <c r="B28" s="2"/>
      <c r="C28" s="15">
        <v>3403175</v>
      </c>
      <c r="D28" s="36">
        <v>0</v>
      </c>
      <c r="E28" s="15">
        <v>3403175</v>
      </c>
      <c r="F28" s="15">
        <v>3145271.14</v>
      </c>
      <c r="G28" s="15">
        <v>3145271.14</v>
      </c>
      <c r="H28" s="36">
        <f>+E28-F28</f>
        <v>257903.85999999987</v>
      </c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61</v>
      </c>
      <c r="C30" s="25">
        <f t="shared" ref="C30:H30" si="2">+C25+C26+C27+C28</f>
        <v>3403175</v>
      </c>
      <c r="D30" s="25">
        <f t="shared" si="2"/>
        <v>0</v>
      </c>
      <c r="E30" s="25">
        <f t="shared" si="2"/>
        <v>3403175</v>
      </c>
      <c r="F30" s="25">
        <f t="shared" si="2"/>
        <v>3145271.14</v>
      </c>
      <c r="G30" s="25">
        <f t="shared" si="2"/>
        <v>3145271.14</v>
      </c>
      <c r="H30" s="25">
        <f t="shared" si="2"/>
        <v>257903.85999999987</v>
      </c>
    </row>
    <row r="33" spans="1:8" ht="45" customHeight="1" x14ac:dyDescent="0.2">
      <c r="A33" s="54" t="s">
        <v>141</v>
      </c>
      <c r="B33" s="55"/>
      <c r="C33" s="55"/>
      <c r="D33" s="55"/>
      <c r="E33" s="55"/>
      <c r="F33" s="55"/>
      <c r="G33" s="55"/>
      <c r="H33" s="56"/>
    </row>
    <row r="34" spans="1:8" x14ac:dyDescent="0.2">
      <c r="A34" s="59" t="s">
        <v>62</v>
      </c>
      <c r="B34" s="60"/>
      <c r="C34" s="54" t="s">
        <v>68</v>
      </c>
      <c r="D34" s="55"/>
      <c r="E34" s="55"/>
      <c r="F34" s="55"/>
      <c r="G34" s="56"/>
      <c r="H34" s="57" t="s">
        <v>67</v>
      </c>
    </row>
    <row r="35" spans="1:8" ht="20.399999999999999" x14ac:dyDescent="0.2">
      <c r="A35" s="61"/>
      <c r="B35" s="62"/>
      <c r="C35" s="9" t="s">
        <v>63</v>
      </c>
      <c r="D35" s="9" t="s">
        <v>133</v>
      </c>
      <c r="E35" s="9" t="s">
        <v>64</v>
      </c>
      <c r="F35" s="9" t="s">
        <v>65</v>
      </c>
      <c r="G35" s="9" t="s">
        <v>66</v>
      </c>
      <c r="H35" s="58"/>
    </row>
    <row r="36" spans="1:8" x14ac:dyDescent="0.2">
      <c r="A36" s="63"/>
      <c r="B36" s="64"/>
      <c r="C36" s="10">
        <v>1</v>
      </c>
      <c r="D36" s="10">
        <v>2</v>
      </c>
      <c r="E36" s="10" t="s">
        <v>134</v>
      </c>
      <c r="F36" s="10">
        <v>4</v>
      </c>
      <c r="G36" s="10">
        <v>5</v>
      </c>
      <c r="H36" s="10" t="s">
        <v>135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0.399999999999999" x14ac:dyDescent="0.2">
      <c r="A38" s="4"/>
      <c r="B38" s="33" t="s">
        <v>13</v>
      </c>
      <c r="C38" s="15">
        <v>3403175</v>
      </c>
      <c r="D38" s="36">
        <v>0</v>
      </c>
      <c r="E38" s="15">
        <v>3403175</v>
      </c>
      <c r="F38" s="15">
        <v>3145271.14</v>
      </c>
      <c r="G38" s="15">
        <v>3145271.14</v>
      </c>
      <c r="H38" s="36">
        <f>+E38-F38</f>
        <v>257903.85999999987</v>
      </c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f>+E40-F40</f>
        <v>0</v>
      </c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0.399999999999999" x14ac:dyDescent="0.2">
      <c r="A42" s="4"/>
      <c r="B42" s="33" t="s">
        <v>14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f>+E42-F42</f>
        <v>0</v>
      </c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0.399999999999999" x14ac:dyDescent="0.2">
      <c r="A44" s="4"/>
      <c r="B44" s="33" t="s">
        <v>26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f>+E44-F44</f>
        <v>0</v>
      </c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0.399999999999999" x14ac:dyDescent="0.2">
      <c r="A46" s="4"/>
      <c r="B46" s="33" t="s">
        <v>27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f>+E46-F46</f>
        <v>0</v>
      </c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0.399999999999999" x14ac:dyDescent="0.2">
      <c r="A48" s="4"/>
      <c r="B48" s="33" t="s">
        <v>34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f>+E48-F48</f>
        <v>0</v>
      </c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ht="20.399999999999999" x14ac:dyDescent="0.2">
      <c r="A50" s="4"/>
      <c r="B50" s="33" t="s">
        <v>15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f>+E50-F50</f>
        <v>0</v>
      </c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61</v>
      </c>
      <c r="C52" s="25">
        <f t="shared" ref="C52:H52" si="3">+C38+C40+C42+C44+C46+C48+C50</f>
        <v>3403175</v>
      </c>
      <c r="D52" s="25">
        <f t="shared" si="3"/>
        <v>0</v>
      </c>
      <c r="E52" s="25">
        <f t="shared" si="3"/>
        <v>3403175</v>
      </c>
      <c r="F52" s="25">
        <f t="shared" si="3"/>
        <v>3145271.14</v>
      </c>
      <c r="G52" s="25">
        <f t="shared" si="3"/>
        <v>3145271.14</v>
      </c>
      <c r="H52" s="25">
        <f t="shared" si="3"/>
        <v>257903.85999999987</v>
      </c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activeCell="G20" sqref="G20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0.1" customHeight="1" x14ac:dyDescent="0.2">
      <c r="A1" s="54" t="s">
        <v>136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62</v>
      </c>
      <c r="B2" s="60"/>
      <c r="C2" s="54" t="s">
        <v>68</v>
      </c>
      <c r="D2" s="55"/>
      <c r="E2" s="55"/>
      <c r="F2" s="55"/>
      <c r="G2" s="56"/>
      <c r="H2" s="57" t="s">
        <v>67</v>
      </c>
    </row>
    <row r="3" spans="1:8" ht="24.9" customHeight="1" x14ac:dyDescent="0.2">
      <c r="A3" s="61"/>
      <c r="B3" s="62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52">
        <f>+C7+C8+C9+C10+C11+C12+C13</f>
        <v>0</v>
      </c>
      <c r="D6" s="52">
        <f>+D7+D8+D9+D10+D11+D12+D13</f>
        <v>0</v>
      </c>
      <c r="E6" s="52">
        <f>+E7+E8+E9+E10+E11+E12+E13</f>
        <v>0</v>
      </c>
      <c r="F6" s="52">
        <f>+F7+F8+F9+F10+F11+F12+F13</f>
        <v>0</v>
      </c>
      <c r="G6" s="52">
        <f>+G7+G8+G9+G10+G11+G12+G13</f>
        <v>0</v>
      </c>
      <c r="H6" s="15">
        <f>+E6-F6</f>
        <v>0</v>
      </c>
    </row>
    <row r="7" spans="1:8" x14ac:dyDescent="0.2">
      <c r="A7" s="40"/>
      <c r="B7" s="44" t="s">
        <v>42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f t="shared" ref="H7:H13" si="0">+E7-F7</f>
        <v>0</v>
      </c>
    </row>
    <row r="8" spans="1:8" x14ac:dyDescent="0.2">
      <c r="A8" s="40"/>
      <c r="B8" s="44" t="s">
        <v>17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f t="shared" si="0"/>
        <v>0</v>
      </c>
    </row>
    <row r="9" spans="1:8" x14ac:dyDescent="0.2">
      <c r="A9" s="40"/>
      <c r="B9" s="44" t="s">
        <v>43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f t="shared" si="0"/>
        <v>0</v>
      </c>
    </row>
    <row r="10" spans="1:8" x14ac:dyDescent="0.2">
      <c r="A10" s="40"/>
      <c r="B10" s="44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f t="shared" si="0"/>
        <v>0</v>
      </c>
    </row>
    <row r="11" spans="1:8" x14ac:dyDescent="0.2">
      <c r="A11" s="40"/>
      <c r="B11" s="44" t="s">
        <v>23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f t="shared" si="0"/>
        <v>0</v>
      </c>
    </row>
    <row r="12" spans="1:8" x14ac:dyDescent="0.2">
      <c r="A12" s="40"/>
      <c r="B12" s="44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f t="shared" si="0"/>
        <v>0</v>
      </c>
    </row>
    <row r="13" spans="1:8" x14ac:dyDescent="0.2">
      <c r="A13" s="40"/>
      <c r="B13" s="44" t="s">
        <v>44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f t="shared" si="0"/>
        <v>0</v>
      </c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52">
        <f>+C17+C18+C19+C20+C21+C22+C23</f>
        <v>3403175</v>
      </c>
      <c r="D16" s="52">
        <f>+D17+D18+D19+D20+D21+D22+D23</f>
        <v>0</v>
      </c>
      <c r="E16" s="52">
        <f>+E17+E18+E19+E20+E21+E22+E23</f>
        <v>3403175</v>
      </c>
      <c r="F16" s="52">
        <f>+F17+F18+F19+F20+F21+F22+F23</f>
        <v>3145271.14</v>
      </c>
      <c r="G16" s="52">
        <f>+G17+G18+G19+G20+G21+G22+G23</f>
        <v>3145271.14</v>
      </c>
      <c r="H16" s="15">
        <f t="shared" ref="H16:H42" si="1">+E16-F16</f>
        <v>257903.85999999987</v>
      </c>
    </row>
    <row r="17" spans="1:8" x14ac:dyDescent="0.2">
      <c r="A17" s="40"/>
      <c r="B17" s="44" t="s">
        <v>45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si="1"/>
        <v>0</v>
      </c>
    </row>
    <row r="18" spans="1:8" x14ac:dyDescent="0.2">
      <c r="A18" s="40"/>
      <c r="B18" s="44" t="s">
        <v>28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si="1"/>
        <v>0</v>
      </c>
    </row>
    <row r="19" spans="1:8" x14ac:dyDescent="0.2">
      <c r="A19" s="40"/>
      <c r="B19" s="44" t="s">
        <v>21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si="1"/>
        <v>0</v>
      </c>
    </row>
    <row r="20" spans="1:8" x14ac:dyDescent="0.2">
      <c r="A20" s="40"/>
      <c r="B20" s="44" t="s">
        <v>46</v>
      </c>
      <c r="C20" s="15">
        <v>3403175</v>
      </c>
      <c r="D20" s="15">
        <v>0</v>
      </c>
      <c r="E20" s="15">
        <v>3403175</v>
      </c>
      <c r="F20" s="15">
        <v>3145271.14</v>
      </c>
      <c r="G20" s="15">
        <v>3145271.14</v>
      </c>
      <c r="H20" s="15">
        <f>+E20-F20</f>
        <v>257903.85999999987</v>
      </c>
    </row>
    <row r="21" spans="1:8" x14ac:dyDescent="0.2">
      <c r="A21" s="40"/>
      <c r="B21" s="44" t="s">
        <v>47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0"/>
      <c r="B22" s="44" t="s">
        <v>48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f t="shared" si="1"/>
        <v>0</v>
      </c>
    </row>
    <row r="23" spans="1:8" x14ac:dyDescent="0.2">
      <c r="A23" s="40"/>
      <c r="B23" s="44" t="s">
        <v>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f t="shared" si="1"/>
        <v>0</v>
      </c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52">
        <f>+C26+C27+C28+C29+C30+C31+C32+C33+C34</f>
        <v>0</v>
      </c>
      <c r="D25" s="52">
        <f>+D26+D27+D28+D29+D30+D31+D32+D33+D34</f>
        <v>0</v>
      </c>
      <c r="E25" s="52">
        <f>+E26+E27+E28+E29+E30+E31+E32+E33+E34</f>
        <v>0</v>
      </c>
      <c r="F25" s="52">
        <f>+F26+F27+F28+F29+F30+F31+F32+F33+F34</f>
        <v>0</v>
      </c>
      <c r="G25" s="52">
        <f>+G26+G27+G28+G29+G30+G31+G32+G33+G34</f>
        <v>0</v>
      </c>
      <c r="H25" s="15">
        <f t="shared" si="1"/>
        <v>0</v>
      </c>
    </row>
    <row r="26" spans="1:8" x14ac:dyDescent="0.2">
      <c r="A26" s="40"/>
      <c r="B26" s="44" t="s">
        <v>29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f t="shared" si="1"/>
        <v>0</v>
      </c>
    </row>
    <row r="27" spans="1:8" x14ac:dyDescent="0.2">
      <c r="A27" s="40"/>
      <c r="B27" s="44" t="s">
        <v>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f t="shared" si="1"/>
        <v>0</v>
      </c>
    </row>
    <row r="28" spans="1:8" x14ac:dyDescent="0.2">
      <c r="A28" s="40"/>
      <c r="B28" s="44" t="s">
        <v>30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f t="shared" si="1"/>
        <v>0</v>
      </c>
    </row>
    <row r="29" spans="1:8" x14ac:dyDescent="0.2">
      <c r="A29" s="40"/>
      <c r="B29" s="44" t="s">
        <v>50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f t="shared" si="1"/>
        <v>0</v>
      </c>
    </row>
    <row r="30" spans="1:8" x14ac:dyDescent="0.2">
      <c r="A30" s="40"/>
      <c r="B30" s="44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f t="shared" si="1"/>
        <v>0</v>
      </c>
    </row>
    <row r="31" spans="1:8" x14ac:dyDescent="0.2">
      <c r="A31" s="40"/>
      <c r="B31" s="44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f t="shared" si="1"/>
        <v>0</v>
      </c>
    </row>
    <row r="32" spans="1:8" x14ac:dyDescent="0.2">
      <c r="A32" s="40"/>
      <c r="B32" s="44" t="s">
        <v>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f t="shared" si="1"/>
        <v>0</v>
      </c>
    </row>
    <row r="33" spans="1:8" x14ac:dyDescent="0.2">
      <c r="A33" s="40"/>
      <c r="B33" s="44" t="s">
        <v>51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f t="shared" si="1"/>
        <v>0</v>
      </c>
    </row>
    <row r="34" spans="1:8" x14ac:dyDescent="0.2">
      <c r="A34" s="40"/>
      <c r="B34" s="44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52">
        <f>+C37+C38+C39+C40</f>
        <v>0</v>
      </c>
      <c r="D36" s="52">
        <f>+D37+D38+D39+D40</f>
        <v>0</v>
      </c>
      <c r="E36" s="52">
        <f>+E37+E38+E39+E40</f>
        <v>0</v>
      </c>
      <c r="F36" s="52">
        <f>+F37+F38+F39+F40</f>
        <v>0</v>
      </c>
      <c r="G36" s="52">
        <f>+G37+G38+G39+G40</f>
        <v>0</v>
      </c>
      <c r="H36" s="15">
        <f t="shared" si="1"/>
        <v>0</v>
      </c>
    </row>
    <row r="37" spans="1:8" x14ac:dyDescent="0.2">
      <c r="A37" s="40"/>
      <c r="B37" s="44" t="s">
        <v>52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f t="shared" si="1"/>
        <v>0</v>
      </c>
    </row>
    <row r="38" spans="1:8" ht="20.399999999999999" x14ac:dyDescent="0.2">
      <c r="A38" s="40"/>
      <c r="B38" s="44" t="s">
        <v>25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0"/>
      <c r="B39" s="44" t="s">
        <v>33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0"/>
      <c r="B40" s="44" t="s">
        <v>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61</v>
      </c>
      <c r="C42" s="25">
        <f>+C6+C16+C25+C36</f>
        <v>3403175</v>
      </c>
      <c r="D42" s="25">
        <f>+D6+D16+D25+D36</f>
        <v>0</v>
      </c>
      <c r="E42" s="25">
        <f>+E6+E16+E25+E36</f>
        <v>3403175</v>
      </c>
      <c r="F42" s="25">
        <f>+F6+F16+F25+F36</f>
        <v>3145271.14</v>
      </c>
      <c r="G42" s="25">
        <f>+G6+G16+G25+G36</f>
        <v>3145271.14</v>
      </c>
      <c r="H42" s="25">
        <f t="shared" si="1"/>
        <v>257903.85999999987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2020-10-22T18:36:37Z</cp:lastPrinted>
  <dcterms:created xsi:type="dcterms:W3CDTF">2014-02-10T03:37:14Z</dcterms:created>
  <dcterms:modified xsi:type="dcterms:W3CDTF">2021-02-14T18:36:09Z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